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C:\11_Files\Battery H\"/>
    </mc:Choice>
  </mc:AlternateContent>
  <bookViews>
    <workbookView xWindow="0" yWindow="0" windowWidth="28800" windowHeight="12435"/>
  </bookViews>
  <sheets>
    <sheet name="Full Stats" sheetId="1" r:id="rId1"/>
    <sheet name="Short Stats" sheetId="2" r:id="rId2"/>
  </sheets>
  <definedNames>
    <definedName name="_xlnm.Print_Area" localSheetId="0">'Full Stats'!$A$1:$Y$21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3" i="1" l="1"/>
  <c r="Y11" i="1"/>
  <c r="Y9" i="1"/>
  <c r="S10" i="1"/>
  <c r="Y7" i="1"/>
  <c r="Y5" i="1"/>
  <c r="Y3" i="1"/>
  <c r="V16" i="1"/>
  <c r="W14" i="1"/>
  <c r="V14" i="1"/>
  <c r="W12" i="1"/>
  <c r="V12" i="1"/>
  <c r="W10" i="1"/>
  <c r="V10" i="1"/>
  <c r="U10" i="1"/>
  <c r="U8" i="1"/>
  <c r="V8" i="1"/>
  <c r="W8" i="1"/>
  <c r="S8" i="1"/>
  <c r="T6" i="1"/>
  <c r="U6" i="1"/>
  <c r="V6" i="1"/>
  <c r="W6" i="1"/>
  <c r="S6" i="1"/>
  <c r="W4" i="1"/>
  <c r="V4" i="1"/>
  <c r="U4" i="1"/>
  <c r="S4" i="1"/>
  <c r="X19" i="1" l="1"/>
  <c r="Y19" i="1" s="1"/>
  <c r="X17" i="1"/>
  <c r="Y17" i="1" s="1"/>
  <c r="X15" i="1"/>
  <c r="Y15" i="1" s="1"/>
  <c r="X13" i="1"/>
  <c r="X11" i="1"/>
  <c r="X9" i="1"/>
  <c r="X7" i="1"/>
  <c r="X5" i="1"/>
  <c r="X3" i="1"/>
</calcChain>
</file>

<file path=xl/sharedStrings.xml><?xml version="1.0" encoding="utf-8"?>
<sst xmlns="http://schemas.openxmlformats.org/spreadsheetml/2006/main" count="56" uniqueCount="37">
  <si>
    <t>Name</t>
  </si>
  <si>
    <t>Loami / Springfield April 2016</t>
  </si>
  <si>
    <t>SB</t>
  </si>
  <si>
    <t>C</t>
  </si>
  <si>
    <t>M</t>
  </si>
  <si>
    <t>Bristol WI July 2016</t>
  </si>
  <si>
    <t>Sandy Ford August 2016</t>
  </si>
  <si>
    <t>BL</t>
  </si>
  <si>
    <t>R</t>
  </si>
  <si>
    <t>Total Hits 2016</t>
  </si>
  <si>
    <t>Matuszek Hits</t>
  </si>
  <si>
    <t>Matuszek Hit Time</t>
  </si>
  <si>
    <t>Thatcher Hits</t>
  </si>
  <si>
    <t>Thatcher Hit Time</t>
  </si>
  <si>
    <t>Mazur Hits</t>
  </si>
  <si>
    <t>Mazur Hit Time</t>
  </si>
  <si>
    <t>Laurion Hits</t>
  </si>
  <si>
    <t>Laurion Hit Time</t>
  </si>
  <si>
    <t>Jezior Hits</t>
  </si>
  <si>
    <t>Jezior Hit Time</t>
  </si>
  <si>
    <t>Event Time</t>
  </si>
  <si>
    <t>Spencer</t>
  </si>
  <si>
    <t>Hits Per Event</t>
  </si>
  <si>
    <t>Matuszek</t>
  </si>
  <si>
    <t>Thatcher</t>
  </si>
  <si>
    <t>Hamilton</t>
  </si>
  <si>
    <t>Jezior</t>
  </si>
  <si>
    <t>Renner</t>
  </si>
  <si>
    <t>Mazur</t>
  </si>
  <si>
    <t>Brown</t>
  </si>
  <si>
    <t>Wyatt</t>
  </si>
  <si>
    <t>Laurion</t>
  </si>
  <si>
    <t>Nationals May 2016</t>
  </si>
  <si>
    <t>Nationals May 2017</t>
  </si>
  <si>
    <t>Peter Voss (44 NY)</t>
  </si>
  <si>
    <t>Tom Arliscus (29th)</t>
  </si>
  <si>
    <t>Total Hits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</si>
</sst>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64" fontId="0" fillId="2" borderId="1" xfId="0" applyNumberFormat="1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1" fontId="0" fillId="0" borderId="1" xfId="0" applyNumberFormat="1" applyBorder="1" applyAlignment="1">
      <alignment wrapText="1"/>
    </xf>
    <xf numFmtId="1" fontId="0" fillId="2" borderId="1" xfId="0" applyNumberFormat="1" applyFill="1" applyBorder="1" applyAlignment="1">
      <alignment horizontal="center" wrapText="1"/>
    </xf>
    <xf numFmtId="1" fontId="0" fillId="0" borderId="1" xfId="0" applyNumberForma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1" fontId="0" fillId="0" borderId="1" xfId="0" applyNumberFormat="1" applyBorder="1" applyAlignment="1">
      <alignment horizontal="center" wrapText="1"/>
    </xf>
    <xf numFmtId="1" fontId="0" fillId="0" borderId="0" xfId="0" applyNumberFormat="1"/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 wrapText="1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2" borderId="2" xfId="0" applyNumberFormat="1" applyFill="1" applyBorder="1" applyAlignment="1">
      <alignment horizontal="center" wrapText="1"/>
    </xf>
    <xf numFmtId="164" fontId="0" fillId="2" borderId="3" xfId="0" applyNumberFormat="1" applyFill="1" applyBorder="1" applyAlignment="1">
      <alignment horizontal="center" wrapText="1"/>
    </xf>
    <xf numFmtId="164" fontId="0" fillId="2" borderId="1" xfId="0" applyNumberFormat="1" applyFill="1" applyBorder="1" applyAlignment="1">
      <alignment horizontal="center" wrapText="1"/>
    </xf>
    <xf numFmtId="164" fontId="1" fillId="0" borderId="2" xfId="0" applyNumberFormat="1" applyFont="1" applyFill="1" applyBorder="1" applyAlignment="1">
      <alignment horizontal="center" wrapText="1"/>
    </xf>
    <xf numFmtId="164" fontId="1" fillId="0" borderId="3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0" fillId="0" borderId="2" xfId="0" applyNumberFormat="1" applyFill="1" applyBorder="1" applyAlignment="1">
      <alignment horizontal="center" wrapText="1"/>
    </xf>
    <xf numFmtId="164" fontId="0" fillId="0" borderId="3" xfId="0" applyNumberFormat="1" applyFill="1" applyBorder="1" applyAlignment="1">
      <alignment horizontal="center" wrapText="1"/>
    </xf>
    <xf numFmtId="164" fontId="0" fillId="0" borderId="4" xfId="0" applyNumberFormat="1" applyFill="1" applyBorder="1" applyAlignment="1">
      <alignment horizontal="center" wrapText="1"/>
    </xf>
    <xf numFmtId="164" fontId="0" fillId="0" borderId="2" xfId="0" applyNumberFormat="1" applyBorder="1" applyAlignment="1">
      <alignment horizontal="center" wrapText="1"/>
    </xf>
    <xf numFmtId="164" fontId="0" fillId="0" borderId="3" xfId="0" applyNumberFormat="1" applyBorder="1" applyAlignment="1">
      <alignment horizontal="center" wrapText="1"/>
    </xf>
    <xf numFmtId="164" fontId="0" fillId="0" borderId="4" xfId="0" applyNumberForma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1"/>
  <sheetViews>
    <sheetView tabSelected="1" workbookViewId="0">
      <selection activeCell="AC8" sqref="AC8"/>
    </sheetView>
  </sheetViews>
  <sheetFormatPr defaultRowHeight="15" x14ac:dyDescent="0.25"/>
  <cols>
    <col min="1" max="1" width="18.42578125" style="2" customWidth="1"/>
    <col min="2" max="4" width="9.5703125" style="3" hidden="1" customWidth="1"/>
    <col min="5" max="9" width="9.140625" style="4" hidden="1" customWidth="1"/>
    <col min="10" max="11" width="9.140625" style="3" hidden="1" customWidth="1"/>
    <col min="12" max="15" width="9.140625" style="6" hidden="1" customWidth="1"/>
    <col min="16" max="18" width="9.140625" style="3" hidden="1" customWidth="1"/>
    <col min="19" max="23" width="9.140625" style="5" customWidth="1"/>
    <col min="24" max="24" width="8.85546875" style="3" bestFit="1" customWidth="1"/>
    <col min="25" max="25" width="7.85546875" style="1" bestFit="1" customWidth="1"/>
    <col min="26" max="16384" width="9.140625" style="2"/>
  </cols>
  <sheetData>
    <row r="1" spans="1:25" s="1" customFormat="1" ht="30.75" customHeight="1" x14ac:dyDescent="0.25">
      <c r="A1" s="1" t="s">
        <v>0</v>
      </c>
      <c r="B1" s="19" t="s">
        <v>1</v>
      </c>
      <c r="C1" s="19"/>
      <c r="D1" s="19"/>
      <c r="E1" s="26" t="s">
        <v>32</v>
      </c>
      <c r="F1" s="27"/>
      <c r="G1" s="27"/>
      <c r="H1" s="27"/>
      <c r="I1" s="28"/>
      <c r="J1" s="17" t="s">
        <v>5</v>
      </c>
      <c r="K1" s="18"/>
      <c r="L1" s="20" t="s">
        <v>6</v>
      </c>
      <c r="M1" s="21"/>
      <c r="N1" s="21"/>
      <c r="O1" s="22"/>
      <c r="P1" s="19" t="s">
        <v>5</v>
      </c>
      <c r="Q1" s="19"/>
      <c r="R1" s="19"/>
      <c r="S1" s="23" t="s">
        <v>33</v>
      </c>
      <c r="T1" s="24"/>
      <c r="U1" s="24"/>
      <c r="V1" s="24"/>
      <c r="W1" s="25"/>
      <c r="X1" s="3" t="s">
        <v>36</v>
      </c>
      <c r="Y1" s="1" t="s">
        <v>22</v>
      </c>
    </row>
    <row r="2" spans="1:25" s="1" customFormat="1" x14ac:dyDescent="0.25">
      <c r="B2" s="3" t="s">
        <v>3</v>
      </c>
      <c r="C2" s="3" t="s">
        <v>2</v>
      </c>
      <c r="D2" s="3" t="s">
        <v>4</v>
      </c>
      <c r="E2" s="4" t="s">
        <v>3</v>
      </c>
      <c r="F2" s="4" t="s">
        <v>2</v>
      </c>
      <c r="G2" s="4" t="s">
        <v>4</v>
      </c>
      <c r="H2" s="4" t="s">
        <v>21</v>
      </c>
      <c r="I2" s="4" t="s">
        <v>8</v>
      </c>
      <c r="J2" s="3" t="s">
        <v>3</v>
      </c>
      <c r="K2" s="3" t="s">
        <v>2</v>
      </c>
      <c r="L2" s="6" t="s">
        <v>3</v>
      </c>
      <c r="M2" s="6" t="s">
        <v>2</v>
      </c>
      <c r="N2" s="6" t="s">
        <v>4</v>
      </c>
      <c r="O2" s="6" t="s">
        <v>7</v>
      </c>
      <c r="P2" s="3" t="s">
        <v>3</v>
      </c>
      <c r="Q2" s="3" t="s">
        <v>2</v>
      </c>
      <c r="R2" s="3" t="s">
        <v>4</v>
      </c>
      <c r="S2" s="5" t="s">
        <v>8</v>
      </c>
      <c r="T2" s="5" t="s">
        <v>2</v>
      </c>
      <c r="U2" s="4" t="s">
        <v>21</v>
      </c>
      <c r="V2" s="1" t="s">
        <v>3</v>
      </c>
      <c r="W2" s="5" t="s">
        <v>4</v>
      </c>
      <c r="X2" s="3"/>
    </row>
    <row r="3" spans="1:25" s="7" customFormat="1" x14ac:dyDescent="0.25">
      <c r="A3" s="7" t="s">
        <v>10</v>
      </c>
      <c r="B3" s="8"/>
      <c r="C3" s="8"/>
      <c r="D3" s="8"/>
      <c r="E3" s="9"/>
      <c r="F3" s="9"/>
      <c r="G3" s="9"/>
      <c r="H3" s="9"/>
      <c r="I3" s="9"/>
      <c r="J3" s="8"/>
      <c r="K3" s="8"/>
      <c r="L3" s="10"/>
      <c r="M3" s="10"/>
      <c r="N3" s="10"/>
      <c r="O3" s="10"/>
      <c r="P3" s="8"/>
      <c r="Q3" s="8"/>
      <c r="R3" s="8"/>
      <c r="S3" s="9">
        <v>5</v>
      </c>
      <c r="T3" s="9">
        <v>9</v>
      </c>
      <c r="U3" s="9">
        <v>13</v>
      </c>
      <c r="V3" s="9">
        <v>21</v>
      </c>
      <c r="W3" s="9">
        <v>11</v>
      </c>
      <c r="X3" s="8">
        <f>SUM(B3:W3)</f>
        <v>59</v>
      </c>
      <c r="Y3" s="11">
        <f>X3/5</f>
        <v>11.8</v>
      </c>
    </row>
    <row r="4" spans="1:25" x14ac:dyDescent="0.25">
      <c r="A4" s="2" t="s">
        <v>11</v>
      </c>
      <c r="E4" s="5"/>
      <c r="F4" s="5"/>
      <c r="G4" s="5"/>
      <c r="H4" s="5"/>
      <c r="I4" s="5"/>
      <c r="S4" s="5">
        <f>S$21/S3</f>
        <v>73.239999999999995</v>
      </c>
      <c r="U4" s="5">
        <f t="shared" ref="T4:W4" si="0">U$21/U3</f>
        <v>73.053846153846152</v>
      </c>
      <c r="V4" s="5">
        <f t="shared" si="0"/>
        <v>60.642857142857146</v>
      </c>
      <c r="W4" s="5">
        <f t="shared" si="0"/>
        <v>148.9909090909091</v>
      </c>
    </row>
    <row r="5" spans="1:25" s="7" customFormat="1" x14ac:dyDescent="0.25">
      <c r="A5" s="7" t="s">
        <v>18</v>
      </c>
      <c r="B5" s="8"/>
      <c r="C5" s="8"/>
      <c r="D5" s="8"/>
      <c r="E5" s="9"/>
      <c r="F5" s="9"/>
      <c r="G5" s="9"/>
      <c r="H5" s="9"/>
      <c r="I5" s="9"/>
      <c r="J5" s="8"/>
      <c r="K5" s="8"/>
      <c r="L5" s="10"/>
      <c r="M5" s="10"/>
      <c r="N5" s="10"/>
      <c r="O5" s="10"/>
      <c r="P5" s="8"/>
      <c r="Q5" s="8"/>
      <c r="R5" s="8"/>
      <c r="S5" s="9">
        <v>4</v>
      </c>
      <c r="T5" s="9">
        <v>12</v>
      </c>
      <c r="U5" s="9">
        <v>13</v>
      </c>
      <c r="V5" s="9">
        <v>13</v>
      </c>
      <c r="W5" s="9">
        <v>6</v>
      </c>
      <c r="X5" s="8">
        <f>SUM(B5:W5)</f>
        <v>48</v>
      </c>
      <c r="Y5" s="11">
        <f>X5/5</f>
        <v>9.6</v>
      </c>
    </row>
    <row r="6" spans="1:25" x14ac:dyDescent="0.25">
      <c r="A6" s="2" t="s">
        <v>19</v>
      </c>
      <c r="E6" s="5"/>
      <c r="F6" s="5"/>
      <c r="G6" s="5"/>
      <c r="H6" s="5"/>
      <c r="I6" s="5"/>
      <c r="S6" s="5">
        <f>S$21/S5</f>
        <v>91.55</v>
      </c>
      <c r="T6" s="5">
        <f t="shared" ref="T6:W6" si="1">T$21/T5</f>
        <v>0</v>
      </c>
      <c r="U6" s="5">
        <f t="shared" si="1"/>
        <v>73.053846153846152</v>
      </c>
      <c r="V6" s="5">
        <f t="shared" si="1"/>
        <v>97.961538461538467</v>
      </c>
      <c r="W6" s="5">
        <f t="shared" si="1"/>
        <v>273.15000000000003</v>
      </c>
    </row>
    <row r="7" spans="1:25" s="7" customFormat="1" x14ac:dyDescent="0.25">
      <c r="A7" s="7" t="s">
        <v>12</v>
      </c>
      <c r="B7" s="8"/>
      <c r="C7" s="8"/>
      <c r="D7" s="8"/>
      <c r="E7" s="9"/>
      <c r="F7" s="9"/>
      <c r="G7" s="9"/>
      <c r="H7" s="9"/>
      <c r="I7" s="9"/>
      <c r="J7" s="8"/>
      <c r="K7" s="8"/>
      <c r="L7" s="10"/>
      <c r="M7" s="10"/>
      <c r="N7" s="10"/>
      <c r="O7" s="10"/>
      <c r="P7" s="8"/>
      <c r="Q7" s="8"/>
      <c r="R7" s="8"/>
      <c r="S7" s="9">
        <v>6</v>
      </c>
      <c r="T7" s="9"/>
      <c r="U7" s="9">
        <v>1</v>
      </c>
      <c r="V7" s="9">
        <v>15</v>
      </c>
      <c r="W7" s="9">
        <v>22</v>
      </c>
      <c r="X7" s="8">
        <f>SUM(B7:W7)</f>
        <v>44</v>
      </c>
      <c r="Y7" s="11">
        <f>X7/4</f>
        <v>11</v>
      </c>
    </row>
    <row r="8" spans="1:25" x14ac:dyDescent="0.25">
      <c r="A8" s="2" t="s">
        <v>13</v>
      </c>
      <c r="E8" s="5"/>
      <c r="F8" s="5"/>
      <c r="G8" s="5"/>
      <c r="H8" s="5"/>
      <c r="I8" s="5"/>
      <c r="S8" s="5">
        <f>S$21/S7</f>
        <v>61.033333333333331</v>
      </c>
      <c r="U8" s="5">
        <f t="shared" ref="T8:W8" si="2">U$21/U7</f>
        <v>949.7</v>
      </c>
      <c r="V8" s="5">
        <f t="shared" si="2"/>
        <v>84.9</v>
      </c>
      <c r="W8" s="5">
        <f t="shared" si="2"/>
        <v>74.49545454545455</v>
      </c>
    </row>
    <row r="9" spans="1:25" s="7" customFormat="1" x14ac:dyDescent="0.25">
      <c r="A9" s="7" t="s">
        <v>14</v>
      </c>
      <c r="B9" s="8"/>
      <c r="C9" s="8"/>
      <c r="D9" s="8"/>
      <c r="E9" s="9"/>
      <c r="F9" s="9"/>
      <c r="G9" s="9"/>
      <c r="H9" s="9"/>
      <c r="I9" s="9"/>
      <c r="J9" s="8"/>
      <c r="K9" s="8"/>
      <c r="L9" s="10"/>
      <c r="M9" s="10"/>
      <c r="N9" s="10"/>
      <c r="O9" s="10"/>
      <c r="P9" s="8"/>
      <c r="Q9" s="8"/>
      <c r="R9" s="8"/>
      <c r="S9" s="9">
        <v>3</v>
      </c>
      <c r="T9" s="9"/>
      <c r="U9" s="9">
        <v>9</v>
      </c>
      <c r="V9" s="9">
        <v>10</v>
      </c>
      <c r="W9" s="9">
        <v>7</v>
      </c>
      <c r="X9" s="8">
        <f>SUM(B9:W9)</f>
        <v>29</v>
      </c>
      <c r="Y9" s="11">
        <f>X9/4</f>
        <v>7.25</v>
      </c>
    </row>
    <row r="10" spans="1:25" x14ac:dyDescent="0.25">
      <c r="A10" s="2" t="s">
        <v>15</v>
      </c>
      <c r="E10" s="5"/>
      <c r="F10" s="5"/>
      <c r="G10" s="5"/>
      <c r="H10" s="5"/>
      <c r="I10" s="5"/>
      <c r="S10" s="5">
        <f t="shared" ref="S10:U10" si="3">S$21/S9</f>
        <v>122.06666666666666</v>
      </c>
      <c r="U10" s="5">
        <f t="shared" si="3"/>
        <v>105.52222222222223</v>
      </c>
      <c r="V10" s="5">
        <f t="shared" ref="V10" si="4">V$21/V9</f>
        <v>127.35</v>
      </c>
      <c r="W10" s="5">
        <f t="shared" ref="W10" si="5">W$21/W9</f>
        <v>234.12857142857143</v>
      </c>
    </row>
    <row r="11" spans="1:25" s="7" customFormat="1" x14ac:dyDescent="0.25">
      <c r="A11" s="7" t="s">
        <v>16</v>
      </c>
      <c r="B11" s="8"/>
      <c r="C11" s="8"/>
      <c r="D11" s="8"/>
      <c r="E11" s="9"/>
      <c r="F11" s="9"/>
      <c r="G11" s="9"/>
      <c r="H11" s="9"/>
      <c r="I11" s="9"/>
      <c r="J11" s="8"/>
      <c r="K11" s="8"/>
      <c r="L11" s="10"/>
      <c r="M11" s="10"/>
      <c r="N11" s="10"/>
      <c r="O11" s="10"/>
      <c r="P11" s="8"/>
      <c r="Q11" s="8"/>
      <c r="R11" s="8"/>
      <c r="S11" s="9"/>
      <c r="T11" s="9"/>
      <c r="U11" s="9"/>
      <c r="V11" s="9">
        <v>7</v>
      </c>
      <c r="W11" s="9">
        <v>10</v>
      </c>
      <c r="X11" s="8">
        <f>SUM(B11:W11)</f>
        <v>17</v>
      </c>
      <c r="Y11" s="11">
        <f>X11/2</f>
        <v>8.5</v>
      </c>
    </row>
    <row r="12" spans="1:25" x14ac:dyDescent="0.25">
      <c r="A12" s="2" t="s">
        <v>17</v>
      </c>
      <c r="E12" s="5"/>
      <c r="F12" s="5"/>
      <c r="G12" s="5"/>
      <c r="H12" s="5"/>
      <c r="I12" s="5"/>
      <c r="V12" s="5">
        <f t="shared" ref="V12:W16" si="6">V$21/V11</f>
        <v>181.92857142857142</v>
      </c>
      <c r="W12" s="5">
        <f t="shared" ref="W12" si="7">W$21/W11</f>
        <v>163.89000000000001</v>
      </c>
    </row>
    <row r="13" spans="1:25" s="7" customFormat="1" x14ac:dyDescent="0.25">
      <c r="A13" s="7" t="s">
        <v>34</v>
      </c>
      <c r="B13" s="8"/>
      <c r="C13" s="8"/>
      <c r="D13" s="8"/>
      <c r="E13" s="9"/>
      <c r="F13" s="9"/>
      <c r="G13" s="9"/>
      <c r="H13" s="9"/>
      <c r="I13" s="9"/>
      <c r="J13" s="8"/>
      <c r="K13" s="8"/>
      <c r="L13" s="10"/>
      <c r="M13" s="10"/>
      <c r="N13" s="10"/>
      <c r="O13" s="10"/>
      <c r="P13" s="8"/>
      <c r="Q13" s="8"/>
      <c r="R13" s="8"/>
      <c r="S13" s="9"/>
      <c r="T13" s="9"/>
      <c r="U13" s="9"/>
      <c r="V13" s="9">
        <v>4</v>
      </c>
      <c r="W13" s="9">
        <v>6</v>
      </c>
      <c r="X13" s="8">
        <f>SUM(B13:W13)</f>
        <v>10</v>
      </c>
      <c r="Y13" s="11">
        <f>X13/2</f>
        <v>5</v>
      </c>
    </row>
    <row r="14" spans="1:25" x14ac:dyDescent="0.25">
      <c r="E14" s="5"/>
      <c r="F14" s="5"/>
      <c r="G14" s="5"/>
      <c r="H14" s="5"/>
      <c r="I14" s="5"/>
      <c r="V14" s="5">
        <f t="shared" si="6"/>
        <v>318.375</v>
      </c>
      <c r="W14" s="5">
        <f t="shared" si="6"/>
        <v>273.15000000000003</v>
      </c>
    </row>
    <row r="15" spans="1:25" s="7" customFormat="1" x14ac:dyDescent="0.25">
      <c r="A15" s="7" t="s">
        <v>35</v>
      </c>
      <c r="B15" s="8"/>
      <c r="C15" s="8"/>
      <c r="D15" s="8"/>
      <c r="E15" s="9"/>
      <c r="F15" s="9"/>
      <c r="G15" s="9"/>
      <c r="H15" s="9"/>
      <c r="I15" s="9"/>
      <c r="J15" s="8"/>
      <c r="K15" s="8"/>
      <c r="L15" s="10"/>
      <c r="M15" s="10"/>
      <c r="N15" s="10"/>
      <c r="O15" s="10"/>
      <c r="P15" s="8"/>
      <c r="Q15" s="8"/>
      <c r="R15" s="8"/>
      <c r="S15" s="9"/>
      <c r="T15" s="9"/>
      <c r="U15" s="9"/>
      <c r="V15" s="9">
        <v>9</v>
      </c>
      <c r="W15" s="9"/>
      <c r="X15" s="8">
        <f>SUM(B15:W15)</f>
        <v>9</v>
      </c>
      <c r="Y15" s="11">
        <f>X15/1</f>
        <v>9</v>
      </c>
    </row>
    <row r="16" spans="1:25" x14ac:dyDescent="0.25">
      <c r="E16" s="5"/>
      <c r="F16" s="5"/>
      <c r="G16" s="5"/>
      <c r="H16" s="5"/>
      <c r="I16" s="5"/>
      <c r="V16" s="5">
        <f t="shared" si="6"/>
        <v>141.5</v>
      </c>
    </row>
    <row r="17" spans="1:25" s="7" customFormat="1" x14ac:dyDescent="0.25">
      <c r="B17" s="8"/>
      <c r="C17" s="8"/>
      <c r="D17" s="8"/>
      <c r="E17" s="9"/>
      <c r="F17" s="9"/>
      <c r="G17" s="9"/>
      <c r="H17" s="9"/>
      <c r="I17" s="9"/>
      <c r="J17" s="8"/>
      <c r="K17" s="8"/>
      <c r="L17" s="10"/>
      <c r="M17" s="10"/>
      <c r="N17" s="10"/>
      <c r="O17" s="10"/>
      <c r="P17" s="8"/>
      <c r="Q17" s="8"/>
      <c r="R17" s="8"/>
      <c r="S17" s="9"/>
      <c r="T17" s="9"/>
      <c r="U17" s="9"/>
      <c r="V17" s="9"/>
      <c r="W17" s="9"/>
      <c r="X17" s="8">
        <f>SUM(B17:W17)</f>
        <v>0</v>
      </c>
      <c r="Y17" s="11">
        <f>X17/10</f>
        <v>0</v>
      </c>
    </row>
    <row r="18" spans="1:25" x14ac:dyDescent="0.25">
      <c r="E18" s="5"/>
      <c r="F18" s="5"/>
      <c r="G18" s="5"/>
      <c r="H18" s="5"/>
      <c r="I18" s="5"/>
    </row>
    <row r="19" spans="1:25" s="7" customFormat="1" x14ac:dyDescent="0.25">
      <c r="B19" s="8"/>
      <c r="C19" s="8"/>
      <c r="D19" s="8"/>
      <c r="E19" s="9"/>
      <c r="F19" s="9"/>
      <c r="G19" s="9"/>
      <c r="H19" s="9"/>
      <c r="I19" s="9"/>
      <c r="J19" s="8"/>
      <c r="K19" s="8"/>
      <c r="L19" s="10"/>
      <c r="M19" s="10"/>
      <c r="N19" s="10"/>
      <c r="O19" s="10"/>
      <c r="P19" s="8"/>
      <c r="Q19" s="8"/>
      <c r="R19" s="8"/>
      <c r="S19" s="9"/>
      <c r="T19" s="9"/>
      <c r="U19" s="9"/>
      <c r="V19" s="9"/>
      <c r="W19" s="9"/>
      <c r="X19" s="8">
        <f>SUM(B19:W19)</f>
        <v>0</v>
      </c>
      <c r="Y19" s="11">
        <f>X19/2</f>
        <v>0</v>
      </c>
    </row>
    <row r="20" spans="1:25" x14ac:dyDescent="0.25">
      <c r="E20" s="5"/>
      <c r="F20" s="5"/>
      <c r="G20" s="5"/>
      <c r="H20" s="5"/>
      <c r="I20" s="5"/>
    </row>
    <row r="21" spans="1:25" x14ac:dyDescent="0.25">
      <c r="A21" s="2" t="s">
        <v>20</v>
      </c>
      <c r="E21" s="5"/>
      <c r="F21" s="5"/>
      <c r="G21" s="5"/>
      <c r="H21" s="5"/>
      <c r="I21" s="5"/>
      <c r="S21" s="5">
        <v>366.2</v>
      </c>
      <c r="U21" s="5">
        <v>949.7</v>
      </c>
      <c r="V21" s="5">
        <v>1273.5</v>
      </c>
      <c r="W21" s="5">
        <v>1638.9</v>
      </c>
    </row>
  </sheetData>
  <mergeCells count="6">
    <mergeCell ref="J1:K1"/>
    <mergeCell ref="B1:D1"/>
    <mergeCell ref="L1:O1"/>
    <mergeCell ref="P1:R1"/>
    <mergeCell ref="S1:W1"/>
    <mergeCell ref="E1:I1"/>
  </mergeCells>
  <pageMargins left="0.7" right="0.7" top="0.75" bottom="0.75" header="0.3" footer="0.3"/>
  <pageSetup paperSize="5" scale="67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C16" sqref="C16"/>
    </sheetView>
  </sheetViews>
  <sheetFormatPr defaultColWidth="9.42578125" defaultRowHeight="15" x14ac:dyDescent="0.25"/>
  <cols>
    <col min="1" max="1" width="10.85546875" customWidth="1"/>
    <col min="2" max="3" width="9.42578125" style="16"/>
  </cols>
  <sheetData>
    <row r="1" spans="1:3" s="13" customFormat="1" ht="30" x14ac:dyDescent="0.25">
      <c r="A1" s="13" t="s">
        <v>0</v>
      </c>
      <c r="B1" s="14" t="s">
        <v>9</v>
      </c>
      <c r="C1" s="13" t="s">
        <v>22</v>
      </c>
    </row>
    <row r="2" spans="1:3" x14ac:dyDescent="0.25">
      <c r="A2" s="12" t="s">
        <v>23</v>
      </c>
      <c r="B2" s="15">
        <v>288</v>
      </c>
      <c r="C2" s="15">
        <v>15.157894736842104</v>
      </c>
    </row>
    <row r="3" spans="1:3" x14ac:dyDescent="0.25">
      <c r="A3" s="12" t="s">
        <v>28</v>
      </c>
      <c r="B3" s="15">
        <v>141</v>
      </c>
      <c r="C3" s="15">
        <v>7.833333333333333</v>
      </c>
    </row>
    <row r="4" spans="1:3" x14ac:dyDescent="0.25">
      <c r="A4" s="12" t="s">
        <v>24</v>
      </c>
      <c r="B4" s="15">
        <v>136</v>
      </c>
      <c r="C4" s="15">
        <v>11.333333333333334</v>
      </c>
    </row>
    <row r="5" spans="1:3" x14ac:dyDescent="0.25">
      <c r="A5" s="12" t="s">
        <v>25</v>
      </c>
      <c r="B5" s="15">
        <v>131</v>
      </c>
      <c r="C5" s="15">
        <v>9.3571428571428577</v>
      </c>
    </row>
    <row r="6" spans="1:3" x14ac:dyDescent="0.25">
      <c r="A6" s="12" t="s">
        <v>26</v>
      </c>
      <c r="B6" s="15">
        <v>91</v>
      </c>
      <c r="C6" s="15">
        <v>9.1</v>
      </c>
    </row>
    <row r="7" spans="1:3" x14ac:dyDescent="0.25">
      <c r="A7" s="12" t="s">
        <v>31</v>
      </c>
      <c r="B7" s="15">
        <v>42</v>
      </c>
      <c r="C7" s="15">
        <v>3.8181818181818183</v>
      </c>
    </row>
    <row r="8" spans="1:3" x14ac:dyDescent="0.25">
      <c r="A8" s="12" t="s">
        <v>27</v>
      </c>
      <c r="B8" s="15">
        <v>26</v>
      </c>
      <c r="C8" s="15">
        <v>8.6666666666666661</v>
      </c>
    </row>
    <row r="9" spans="1:3" x14ac:dyDescent="0.25">
      <c r="A9" s="12" t="s">
        <v>30</v>
      </c>
      <c r="B9" s="15">
        <v>14</v>
      </c>
      <c r="C9" s="15">
        <v>7</v>
      </c>
    </row>
    <row r="10" spans="1:3" x14ac:dyDescent="0.25">
      <c r="A10" s="12" t="s">
        <v>29</v>
      </c>
      <c r="B10" s="15">
        <v>7</v>
      </c>
      <c r="C10" s="15">
        <v>7</v>
      </c>
    </row>
  </sheetData>
  <sortState ref="A2:C10">
    <sortCondition descending="1" ref="B2"/>
  </sortState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Full Stats</vt:lpstr>
      <vt:lpstr>Short Stats</vt:lpstr>
      <vt:lpstr>'Full Stats'!Print_Area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A6Pilot</dc:creator>
  <cp:lastModifiedBy>jezior</cp:lastModifiedBy>
  <cp:lastPrinted>2016-10-30T14:57:51Z</cp:lastPrinted>
  <dcterms:created xsi:type="dcterms:W3CDTF">2016-10-30T13:51:26Z</dcterms:created>
  <dcterms:modified xsi:type="dcterms:W3CDTF">2017-05-28T16:30:07Z</dcterms:modified>
</cp:coreProperties>
</file>